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DDMTB10.2013" sheetId="1" r:id="rId1"/>
    <sheet name="Sheet1" sheetId="2" r:id="rId2"/>
    <sheet name="Sheet2" sheetId="3" r:id="rId3"/>
    <sheet name="Sheet3" sheetId="4" r:id="rId4"/>
  </sheets>
  <definedNames>
    <definedName name="OLE_LINK1" localSheetId="0">'DDMTB10.2013'!#REF!</definedName>
    <definedName name="_xlnm.Print_Titles" localSheetId="0">'DDMTB10.2013'!$5:$5</definedName>
  </definedNames>
  <calcPr fullCalcOnLoad="1"/>
</workbook>
</file>

<file path=xl/sharedStrings.xml><?xml version="1.0" encoding="utf-8"?>
<sst xmlns="http://schemas.openxmlformats.org/spreadsheetml/2006/main" count="140" uniqueCount="73">
  <si>
    <t xml:space="preserve"> DANH MỤC THIẾT BỊ ĐỀ NGHỊ MUA SẮM BẰNG KHOẢN VAY CHƯƠNG TRÌNH ĐỢT II</t>
  </si>
  <si>
    <t>Tổng cộng vay CT đợt II</t>
  </si>
  <si>
    <t>I</t>
  </si>
  <si>
    <t>Thiết bị phòng thí nghiệm</t>
  </si>
  <si>
    <t>Máy đùn tạo hạt kiểu sàng</t>
  </si>
  <si>
    <t>Cái</t>
  </si>
  <si>
    <t>Viện CNDP</t>
  </si>
  <si>
    <t>Máy tạo viên hạt cải</t>
  </si>
  <si>
    <t>Máy đo áp suất thẩm thấu</t>
  </si>
  <si>
    <t>chiếc</t>
  </si>
  <si>
    <t>Vật lý- Hóa lý</t>
  </si>
  <si>
    <t>Máy dập viên 2 lớp quy mô PTN và các loại chày cối</t>
  </si>
  <si>
    <t>Máy dập viên quay tròn quy mô PTN và các loại chày cối</t>
  </si>
  <si>
    <t>BƠM TIÊM THẨM TÍCH MICRO (microdialysis pump)</t>
  </si>
  <si>
    <t xml:space="preserve">MÁY PHẪU THUẬT 3 CHIỀU TRÊN ĐỘNG VẬT – Stereotaxic surgery in rodents </t>
  </si>
  <si>
    <t>BM.Hóa Dược</t>
  </si>
  <si>
    <t>II</t>
  </si>
  <si>
    <t>Thiết bị giảng dạy</t>
  </si>
  <si>
    <t>Máy tính để bàn</t>
  </si>
  <si>
    <t xml:space="preserve">P.CNTT và đơn vị phòng ban </t>
  </si>
  <si>
    <t>Máy tính xách tay</t>
  </si>
  <si>
    <t>Máy in laser</t>
  </si>
  <si>
    <t>III</t>
  </si>
  <si>
    <t xml:space="preserve">Thiết bị  thư viện </t>
  </si>
  <si>
    <t>Hệ thống cổng từ hai lối đi</t>
  </si>
  <si>
    <t xml:space="preserve"> bộ</t>
  </si>
  <si>
    <t>Thư viện</t>
  </si>
  <si>
    <t>Máy ghi và khử từ cho sách cùng tần số với cổng từ</t>
  </si>
  <si>
    <t>Dây từ cho sách và tạp chí, 2 mặt keo (1000 dây/hộp)</t>
  </si>
  <si>
    <t xml:space="preserve"> hộp</t>
  </si>
  <si>
    <t>IV</t>
  </si>
  <si>
    <t>Thiết bị văn phòng và đầu tư khác</t>
  </si>
  <si>
    <t>MÁY QUANG PHỔ HẤP THỤ NGUYÊN TỬ AAS</t>
  </si>
  <si>
    <t>BM.Phân tích</t>
  </si>
  <si>
    <t>Máy chiếu</t>
  </si>
  <si>
    <t>tỷ lệ %</t>
  </si>
  <si>
    <t>Cộng I:</t>
  </si>
  <si>
    <t>Cộng IV:</t>
  </si>
  <si>
    <t>Cộng III:</t>
  </si>
  <si>
    <t>Cộng II:</t>
  </si>
  <si>
    <t xml:space="preserve">Bơm tiêm thẩm tích Micro (microdialysis pump)
</t>
  </si>
  <si>
    <t>Số TT</t>
  </si>
  <si>
    <t xml:space="preserve">Tên thiết bị </t>
  </si>
  <si>
    <t>Đ vị</t>
  </si>
  <si>
    <t>S.lg</t>
  </si>
  <si>
    <t>Đơn giá (USD)</t>
  </si>
  <si>
    <t>T.Tiền (USD)</t>
  </si>
  <si>
    <t>Tổng cộng vay CT đợt II:</t>
  </si>
  <si>
    <t>Đơn giá (x1000VNĐ)</t>
  </si>
  <si>
    <t>T.Tiền (x1000VNĐ)</t>
  </si>
  <si>
    <t>TRƯỜNG ĐẠI HỌC DƯỢC HÀ NỘI</t>
  </si>
  <si>
    <t>Dự án: Chương trình phát triển nguồn nhân lực y tế</t>
  </si>
  <si>
    <t>Đơn vị dự trù</t>
  </si>
  <si>
    <t xml:space="preserve">Máy dập viên 2 lớp, 8 chày quy mô PTN </t>
  </si>
  <si>
    <t>Màn LED 55 "</t>
  </si>
  <si>
    <t>hệ thống</t>
  </si>
  <si>
    <t>Hệ thống quang phổ phát xạ  Plasma ICP -OES</t>
  </si>
  <si>
    <t>Phòng CNTT(15), Lab Ngoại ngữ (15), các đơn vị khác (12)</t>
  </si>
  <si>
    <t>P.CNTT (các giảng đường)</t>
  </si>
  <si>
    <t>Máy chủ</t>
  </si>
  <si>
    <t>Máy thử hòa tan 8 cốc hút mẫu tự động</t>
  </si>
  <si>
    <t>BM.QLKT Dược(2), P.Khảo thí &amp;KĐCL(1)</t>
  </si>
  <si>
    <t>P.CNTT</t>
  </si>
  <si>
    <t>14</t>
  </si>
  <si>
    <t>15</t>
  </si>
  <si>
    <t>HIỆU TRƯỞNG</t>
  </si>
  <si>
    <t>Các bộ môn, đơn vị</t>
  </si>
  <si>
    <t xml:space="preserve">NGƯỜI LẬP BẢNG </t>
  </si>
  <si>
    <t>Phạm Văn Quyến</t>
  </si>
  <si>
    <t>PGS.TS. Nguyễn Đăng Hòa</t>
  </si>
  <si>
    <t>Phụ lục: DANH MỤC THIẾT BỊ ĐỀ NGHỊ MUA SẮM BẰNG KHOẢN VAY CHƯƠNG TRÌNH ĐỢT 2</t>
  </si>
  <si>
    <t xml:space="preserve">                      BỘ Y TẾ</t>
  </si>
  <si>
    <t xml:space="preserve">Máy cố định động vật và theo dõi tác dụng dược lý (Stereotaxic surgery in rodents)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</si>
</sst>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#,##0.0"/>
    <numFmt numFmtId="171" formatCode="#,##0.00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name val=".VnTim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3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164" fontId="1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42" applyNumberFormat="1" applyFont="1" applyBorder="1" applyAlignment="1">
      <alignment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42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1" xfId="56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64" fontId="3" fillId="0" borderId="10" xfId="42" applyNumberFormat="1" applyFont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3" fillId="0" borderId="10" xfId="42" applyNumberFormat="1" applyFont="1" applyBorder="1" applyAlignment="1">
      <alignment horizontal="center" vertical="top" wrapText="1"/>
    </xf>
    <xf numFmtId="164" fontId="3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164" fontId="1" fillId="0" borderId="10" xfId="42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wrapText="1"/>
    </xf>
    <xf numFmtId="164" fontId="3" fillId="0" borderId="10" xfId="42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3" fontId="3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10" xfId="56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0" borderId="10" xfId="53" applyNumberFormat="1" applyFont="1" applyFill="1" applyBorder="1" applyAlignment="1">
      <alignment horizontal="center" vertical="top" wrapText="1"/>
      <protection/>
    </xf>
    <xf numFmtId="4" fontId="1" fillId="0" borderId="10" xfId="42" applyNumberFormat="1" applyFont="1" applyBorder="1" applyAlignment="1">
      <alignment vertical="top" wrapText="1"/>
    </xf>
    <xf numFmtId="4" fontId="3" fillId="0" borderId="10" xfId="42" applyNumberFormat="1" applyFont="1" applyBorder="1" applyAlignment="1">
      <alignment horizontal="center" vertical="top" wrapText="1"/>
    </xf>
    <xf numFmtId="4" fontId="1" fillId="0" borderId="10" xfId="42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3" fontId="7" fillId="0" borderId="10" xfId="42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53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center" wrapText="1"/>
    </xf>
    <xf numFmtId="0" fontId="1" fillId="0" borderId="13" xfId="53" applyFont="1" applyFill="1" applyBorder="1" applyAlignment="1">
      <alignment horizontal="center" vertical="top" wrapText="1"/>
      <protection/>
    </xf>
    <xf numFmtId="0" fontId="1" fillId="0" borderId="14" xfId="53" applyFont="1" applyFill="1" applyBorder="1" applyAlignment="1">
      <alignment horizontal="center" vertical="top" wrapText="1"/>
      <protection/>
    </xf>
    <xf numFmtId="0" fontId="1" fillId="0" borderId="15" xfId="53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6.8515625" style="39" customWidth="1"/>
    <col min="2" max="2" width="36.28125" style="36" customWidth="1"/>
    <col min="3" max="4" width="7.28125" style="36" customWidth="1"/>
    <col min="5" max="5" width="9.140625" style="36" customWidth="1"/>
    <col min="6" max="6" width="9.57421875" style="36" bestFit="1" customWidth="1"/>
    <col min="7" max="7" width="13.7109375" style="36" customWidth="1"/>
    <col min="8" max="8" width="14.7109375" style="36" customWidth="1"/>
    <col min="9" max="9" width="7.28125" style="53" customWidth="1"/>
    <col min="10" max="10" width="13.8515625" style="36" customWidth="1"/>
    <col min="11" max="13" width="11.00390625" style="0" customWidth="1"/>
  </cols>
  <sheetData>
    <row r="1" spans="1:9" s="46" customFormat="1" ht="15.75">
      <c r="A1" s="59" t="s">
        <v>71</v>
      </c>
      <c r="B1" s="59"/>
      <c r="C1" s="59"/>
      <c r="D1" s="59"/>
      <c r="E1" s="59"/>
      <c r="F1" s="59"/>
      <c r="G1" s="59"/>
      <c r="H1" s="59"/>
      <c r="I1" s="59"/>
    </row>
    <row r="2" spans="1:9" s="46" customFormat="1" ht="15.75">
      <c r="A2" s="59" t="s">
        <v>50</v>
      </c>
      <c r="B2" s="59"/>
      <c r="C2" s="59"/>
      <c r="D2" s="59"/>
      <c r="E2" s="59"/>
      <c r="F2" s="59"/>
      <c r="G2" s="59"/>
      <c r="H2" s="59"/>
      <c r="I2" s="59"/>
    </row>
    <row r="3" spans="1:10" s="46" customFormat="1" ht="18.75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46" customFormat="1" ht="18.75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47" customFormat="1" ht="31.5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48</v>
      </c>
      <c r="H5" s="2" t="s">
        <v>49</v>
      </c>
      <c r="I5" s="48" t="s">
        <v>35</v>
      </c>
      <c r="J5" s="2" t="s">
        <v>52</v>
      </c>
    </row>
    <row r="6" spans="1:10" s="32" customFormat="1" ht="20.25" customHeight="1">
      <c r="A6" s="4" t="s">
        <v>2</v>
      </c>
      <c r="B6" s="5" t="s">
        <v>3</v>
      </c>
      <c r="C6" s="4"/>
      <c r="D6" s="4"/>
      <c r="E6" s="6"/>
      <c r="F6" s="7"/>
      <c r="G6" s="8"/>
      <c r="H6" s="34"/>
      <c r="I6" s="49"/>
      <c r="J6" s="37"/>
    </row>
    <row r="7" spans="1:10" s="41" customFormat="1" ht="31.5">
      <c r="A7" s="43">
        <v>1</v>
      </c>
      <c r="B7" s="44" t="s">
        <v>56</v>
      </c>
      <c r="C7" s="19" t="s">
        <v>55</v>
      </c>
      <c r="D7" s="19">
        <v>1</v>
      </c>
      <c r="E7" s="14">
        <v>200000</v>
      </c>
      <c r="F7" s="15">
        <f>E7*D7</f>
        <v>200000</v>
      </c>
      <c r="G7" s="15">
        <f>E7*20.846</f>
        <v>4169200</v>
      </c>
      <c r="H7" s="15">
        <f>F7*20.846</f>
        <v>4169200</v>
      </c>
      <c r="I7" s="50"/>
      <c r="J7" s="18" t="s">
        <v>33</v>
      </c>
    </row>
    <row r="8" spans="1:10" s="47" customFormat="1" ht="20.25" customHeight="1">
      <c r="A8" s="43">
        <v>2</v>
      </c>
      <c r="B8" s="18" t="s">
        <v>8</v>
      </c>
      <c r="C8" s="19" t="s">
        <v>9</v>
      </c>
      <c r="D8" s="19">
        <v>1</v>
      </c>
      <c r="E8" s="38">
        <v>15000</v>
      </c>
      <c r="F8" s="15">
        <f>E8*D8</f>
        <v>15000</v>
      </c>
      <c r="G8" s="15">
        <f>E8*20.846</f>
        <v>312690</v>
      </c>
      <c r="H8" s="15">
        <f>F8*20.846</f>
        <v>312690</v>
      </c>
      <c r="I8" s="50"/>
      <c r="J8" s="18" t="s">
        <v>10</v>
      </c>
    </row>
    <row r="9" spans="1:10" s="47" customFormat="1" ht="20.25" customHeight="1">
      <c r="A9" s="33">
        <v>3</v>
      </c>
      <c r="B9" s="42" t="s">
        <v>60</v>
      </c>
      <c r="C9" s="19" t="s">
        <v>9</v>
      </c>
      <c r="D9" s="13">
        <v>1</v>
      </c>
      <c r="E9" s="14">
        <v>89000</v>
      </c>
      <c r="F9" s="15">
        <f>E9*D9</f>
        <v>89000</v>
      </c>
      <c r="G9" s="15">
        <f aca="true" t="shared" si="0" ref="G9:G28">E9*20.846</f>
        <v>1855294</v>
      </c>
      <c r="H9" s="15">
        <f aca="true" t="shared" si="1" ref="H9:H28">F9*20.846</f>
        <v>1855294</v>
      </c>
      <c r="I9" s="50"/>
      <c r="J9" s="16" t="s">
        <v>6</v>
      </c>
    </row>
    <row r="10" spans="1:10" s="47" customFormat="1" ht="31.5">
      <c r="A10" s="33">
        <v>4</v>
      </c>
      <c r="B10" s="18" t="s">
        <v>53</v>
      </c>
      <c r="C10" s="19" t="s">
        <v>9</v>
      </c>
      <c r="D10" s="19">
        <v>1</v>
      </c>
      <c r="E10" s="14">
        <v>75000</v>
      </c>
      <c r="F10" s="15">
        <f aca="true" t="shared" si="2" ref="F10:F23">E10*D10</f>
        <v>75000</v>
      </c>
      <c r="G10" s="15">
        <f t="shared" si="0"/>
        <v>1563450</v>
      </c>
      <c r="H10" s="15">
        <f t="shared" si="1"/>
        <v>1563450</v>
      </c>
      <c r="I10" s="50"/>
      <c r="J10" s="16" t="s">
        <v>6</v>
      </c>
    </row>
    <row r="11" spans="1:10" s="47" customFormat="1" ht="33" customHeight="1">
      <c r="A11" s="43">
        <v>5</v>
      </c>
      <c r="B11" s="22" t="s">
        <v>40</v>
      </c>
      <c r="C11" s="19" t="s">
        <v>9</v>
      </c>
      <c r="D11" s="19">
        <v>1</v>
      </c>
      <c r="E11" s="38">
        <v>15600</v>
      </c>
      <c r="F11" s="15">
        <f t="shared" si="2"/>
        <v>15600</v>
      </c>
      <c r="G11" s="15">
        <f t="shared" si="0"/>
        <v>325197.6</v>
      </c>
      <c r="H11" s="15">
        <f t="shared" si="1"/>
        <v>325197.6</v>
      </c>
      <c r="I11" s="50"/>
      <c r="J11" s="18" t="s">
        <v>6</v>
      </c>
    </row>
    <row r="12" spans="1:10" s="47" customFormat="1" ht="48.75" customHeight="1">
      <c r="A12" s="33"/>
      <c r="B12" s="18" t="s">
        <v>72</v>
      </c>
      <c r="C12" s="19" t="s">
        <v>9</v>
      </c>
      <c r="D12" s="19">
        <v>1</v>
      </c>
      <c r="E12" s="38">
        <v>14000</v>
      </c>
      <c r="F12" s="15">
        <f t="shared" si="2"/>
        <v>14000</v>
      </c>
      <c r="G12" s="15">
        <f t="shared" si="0"/>
        <v>291844</v>
      </c>
      <c r="H12" s="15">
        <f t="shared" si="1"/>
        <v>291844</v>
      </c>
      <c r="I12" s="50"/>
      <c r="J12" s="18" t="s">
        <v>6</v>
      </c>
    </row>
    <row r="13" spans="1:10" s="32" customFormat="1" ht="15.75">
      <c r="A13" s="4"/>
      <c r="B13" s="4" t="s">
        <v>36</v>
      </c>
      <c r="C13" s="4"/>
      <c r="D13" s="4"/>
      <c r="E13" s="6"/>
      <c r="F13" s="7">
        <f>SUM(F7:F12)</f>
        <v>408600</v>
      </c>
      <c r="G13" s="15">
        <f t="shared" si="0"/>
        <v>0</v>
      </c>
      <c r="H13" s="7">
        <f t="shared" si="1"/>
        <v>8517675.6</v>
      </c>
      <c r="I13" s="51">
        <f>F13/F29*100</f>
        <v>81.72</v>
      </c>
      <c r="J13" s="5"/>
    </row>
    <row r="14" spans="1:10" s="32" customFormat="1" ht="15.75">
      <c r="A14" s="24" t="s">
        <v>16</v>
      </c>
      <c r="B14" s="25" t="s">
        <v>17</v>
      </c>
      <c r="C14" s="26"/>
      <c r="D14" s="26"/>
      <c r="E14" s="27"/>
      <c r="F14" s="7"/>
      <c r="G14" s="15">
        <f t="shared" si="0"/>
        <v>0</v>
      </c>
      <c r="H14" s="15">
        <f t="shared" si="1"/>
        <v>0</v>
      </c>
      <c r="I14" s="51"/>
      <c r="J14" s="28"/>
    </row>
    <row r="15" spans="1:10" s="47" customFormat="1" ht="94.5">
      <c r="A15" s="19">
        <v>7</v>
      </c>
      <c r="B15" s="18" t="s">
        <v>18</v>
      </c>
      <c r="C15" s="19" t="s">
        <v>9</v>
      </c>
      <c r="D15" s="19">
        <v>42</v>
      </c>
      <c r="E15" s="29">
        <v>600</v>
      </c>
      <c r="F15" s="15">
        <f t="shared" si="2"/>
        <v>25200</v>
      </c>
      <c r="G15" s="15">
        <f t="shared" si="0"/>
        <v>12507.6</v>
      </c>
      <c r="H15" s="15">
        <f t="shared" si="1"/>
        <v>525319.2</v>
      </c>
      <c r="I15" s="50"/>
      <c r="J15" s="23" t="s">
        <v>57</v>
      </c>
    </row>
    <row r="16" spans="1:10" s="47" customFormat="1" ht="31.5">
      <c r="A16" s="19">
        <v>8</v>
      </c>
      <c r="B16" s="18" t="s">
        <v>34</v>
      </c>
      <c r="C16" s="19" t="s">
        <v>9</v>
      </c>
      <c r="D16" s="19">
        <v>5</v>
      </c>
      <c r="E16" s="29">
        <v>1700</v>
      </c>
      <c r="F16" s="15">
        <f t="shared" si="2"/>
        <v>8500</v>
      </c>
      <c r="G16" s="15">
        <f t="shared" si="0"/>
        <v>35438.2</v>
      </c>
      <c r="H16" s="15">
        <f t="shared" si="1"/>
        <v>177191</v>
      </c>
      <c r="I16" s="50"/>
      <c r="J16" s="23" t="s">
        <v>58</v>
      </c>
    </row>
    <row r="17" spans="1:10" s="47" customFormat="1" ht="31.5">
      <c r="A17" s="19">
        <v>9</v>
      </c>
      <c r="B17" s="18" t="s">
        <v>20</v>
      </c>
      <c r="C17" s="19" t="s">
        <v>9</v>
      </c>
      <c r="D17" s="19">
        <v>10</v>
      </c>
      <c r="E17" s="29">
        <v>1000</v>
      </c>
      <c r="F17" s="15">
        <f t="shared" si="2"/>
        <v>10000</v>
      </c>
      <c r="G17" s="15">
        <f t="shared" si="0"/>
        <v>20846</v>
      </c>
      <c r="H17" s="15">
        <f t="shared" si="1"/>
        <v>208460</v>
      </c>
      <c r="I17" s="50"/>
      <c r="J17" s="23" t="s">
        <v>66</v>
      </c>
    </row>
    <row r="18" spans="1:10" s="47" customFormat="1" ht="31.5">
      <c r="A18" s="19">
        <v>10</v>
      </c>
      <c r="B18" s="18" t="s">
        <v>21</v>
      </c>
      <c r="C18" s="19" t="s">
        <v>9</v>
      </c>
      <c r="D18" s="19">
        <v>5</v>
      </c>
      <c r="E18" s="29">
        <v>500</v>
      </c>
      <c r="F18" s="15">
        <f t="shared" si="2"/>
        <v>2500</v>
      </c>
      <c r="G18" s="15">
        <f t="shared" si="0"/>
        <v>10423</v>
      </c>
      <c r="H18" s="15">
        <f t="shared" si="1"/>
        <v>52115</v>
      </c>
      <c r="I18" s="50"/>
      <c r="J18" s="23" t="s">
        <v>66</v>
      </c>
    </row>
    <row r="19" spans="1:10" s="32" customFormat="1" ht="20.25" customHeight="1">
      <c r="A19" s="19"/>
      <c r="B19" s="4" t="s">
        <v>39</v>
      </c>
      <c r="C19" s="4"/>
      <c r="D19" s="4"/>
      <c r="E19" s="31"/>
      <c r="F19" s="7">
        <f>SUM(F15:F18)</f>
        <v>46200</v>
      </c>
      <c r="G19" s="15">
        <f t="shared" si="0"/>
        <v>0</v>
      </c>
      <c r="H19" s="7">
        <f t="shared" si="1"/>
        <v>963085.2</v>
      </c>
      <c r="I19" s="51">
        <f>F19/F29*100</f>
        <v>9.24</v>
      </c>
      <c r="J19" s="5"/>
    </row>
    <row r="20" spans="1:10" s="32" customFormat="1" ht="15.75">
      <c r="A20" s="24" t="s">
        <v>22</v>
      </c>
      <c r="B20" s="25" t="s">
        <v>23</v>
      </c>
      <c r="C20" s="26"/>
      <c r="D20" s="26"/>
      <c r="E20" s="27"/>
      <c r="F20" s="7"/>
      <c r="G20" s="15">
        <f t="shared" si="0"/>
        <v>0</v>
      </c>
      <c r="H20" s="15">
        <f t="shared" si="1"/>
        <v>0</v>
      </c>
      <c r="I20" s="51"/>
      <c r="J20" s="28"/>
    </row>
    <row r="21" spans="1:10" s="47" customFormat="1" ht="15.75">
      <c r="A21" s="19">
        <v>11</v>
      </c>
      <c r="B21" s="18" t="s">
        <v>24</v>
      </c>
      <c r="C21" s="19" t="s">
        <v>25</v>
      </c>
      <c r="D21" s="19">
        <v>1</v>
      </c>
      <c r="E21" s="29">
        <v>14000</v>
      </c>
      <c r="F21" s="15">
        <f t="shared" si="2"/>
        <v>14000</v>
      </c>
      <c r="G21" s="15">
        <f t="shared" si="0"/>
        <v>291844</v>
      </c>
      <c r="H21" s="15">
        <f t="shared" si="1"/>
        <v>291844</v>
      </c>
      <c r="I21" s="50"/>
      <c r="J21" s="23" t="s">
        <v>26</v>
      </c>
    </row>
    <row r="22" spans="1:10" s="47" customFormat="1" ht="31.5">
      <c r="A22" s="19">
        <v>12</v>
      </c>
      <c r="B22" s="18" t="s">
        <v>27</v>
      </c>
      <c r="C22" s="19" t="s">
        <v>25</v>
      </c>
      <c r="D22" s="19">
        <v>1</v>
      </c>
      <c r="E22" s="29">
        <v>5000</v>
      </c>
      <c r="F22" s="15">
        <f t="shared" si="2"/>
        <v>5000</v>
      </c>
      <c r="G22" s="15">
        <f t="shared" si="0"/>
        <v>104230</v>
      </c>
      <c r="H22" s="15">
        <f t="shared" si="1"/>
        <v>104230</v>
      </c>
      <c r="I22" s="50"/>
      <c r="J22" s="23" t="s">
        <v>26</v>
      </c>
    </row>
    <row r="23" spans="1:10" s="47" customFormat="1" ht="31.5">
      <c r="A23" s="19">
        <v>13</v>
      </c>
      <c r="B23" s="18" t="s">
        <v>28</v>
      </c>
      <c r="C23" s="19" t="s">
        <v>29</v>
      </c>
      <c r="D23" s="19">
        <v>10</v>
      </c>
      <c r="E23" s="29">
        <v>200</v>
      </c>
      <c r="F23" s="15">
        <f t="shared" si="2"/>
        <v>2000</v>
      </c>
      <c r="G23" s="15">
        <f t="shared" si="0"/>
        <v>4169.2</v>
      </c>
      <c r="H23" s="15">
        <f t="shared" si="1"/>
        <v>41692</v>
      </c>
      <c r="I23" s="50"/>
      <c r="J23" s="23" t="s">
        <v>26</v>
      </c>
    </row>
    <row r="24" spans="1:10" s="32" customFormat="1" ht="15.75">
      <c r="A24" s="19"/>
      <c r="B24" s="4" t="s">
        <v>38</v>
      </c>
      <c r="C24" s="4"/>
      <c r="D24" s="4"/>
      <c r="E24" s="31"/>
      <c r="F24" s="7">
        <f>SUM(F21:F23)</f>
        <v>21000</v>
      </c>
      <c r="G24" s="15">
        <f t="shared" si="0"/>
        <v>0</v>
      </c>
      <c r="H24" s="7">
        <f t="shared" si="1"/>
        <v>437766</v>
      </c>
      <c r="I24" s="51">
        <f>F24/F29*100</f>
        <v>4.2</v>
      </c>
      <c r="J24" s="5"/>
    </row>
    <row r="25" spans="1:10" s="32" customFormat="1" ht="15.75">
      <c r="A25" s="24" t="s">
        <v>30</v>
      </c>
      <c r="B25" s="25" t="s">
        <v>31</v>
      </c>
      <c r="C25" s="26"/>
      <c r="D25" s="26"/>
      <c r="E25" s="27"/>
      <c r="F25" s="7"/>
      <c r="G25" s="15">
        <f t="shared" si="0"/>
        <v>0</v>
      </c>
      <c r="H25" s="15">
        <f t="shared" si="1"/>
        <v>0</v>
      </c>
      <c r="I25" s="51"/>
      <c r="J25" s="28"/>
    </row>
    <row r="26" spans="1:10" s="32" customFormat="1" ht="63">
      <c r="A26" s="45" t="s">
        <v>63</v>
      </c>
      <c r="B26" s="23" t="s">
        <v>54</v>
      </c>
      <c r="C26" s="19" t="s">
        <v>9</v>
      </c>
      <c r="D26" s="19">
        <v>3</v>
      </c>
      <c r="E26" s="40">
        <v>2400</v>
      </c>
      <c r="F26" s="15">
        <f>D26*E26</f>
        <v>7200</v>
      </c>
      <c r="G26" s="15">
        <f t="shared" si="0"/>
        <v>50030.4</v>
      </c>
      <c r="H26" s="15">
        <f t="shared" si="1"/>
        <v>150091.2</v>
      </c>
      <c r="I26" s="51"/>
      <c r="J26" s="16" t="s">
        <v>61</v>
      </c>
    </row>
    <row r="27" spans="1:10" s="47" customFormat="1" ht="15.75">
      <c r="A27" s="45" t="s">
        <v>64</v>
      </c>
      <c r="B27" s="18" t="s">
        <v>59</v>
      </c>
      <c r="C27" s="19" t="s">
        <v>9</v>
      </c>
      <c r="D27" s="19">
        <v>1</v>
      </c>
      <c r="E27" s="29">
        <v>17000</v>
      </c>
      <c r="F27" s="15">
        <f>D27*E27</f>
        <v>17000</v>
      </c>
      <c r="G27" s="15">
        <f t="shared" si="0"/>
        <v>354382</v>
      </c>
      <c r="H27" s="15">
        <f t="shared" si="1"/>
        <v>354382</v>
      </c>
      <c r="I27" s="50"/>
      <c r="J27" s="23" t="s">
        <v>62</v>
      </c>
    </row>
    <row r="28" spans="1:10" s="32" customFormat="1" ht="15.75">
      <c r="A28" s="4"/>
      <c r="B28" s="4" t="s">
        <v>37</v>
      </c>
      <c r="C28" s="4"/>
      <c r="D28" s="4"/>
      <c r="E28" s="31"/>
      <c r="F28" s="7">
        <f>SUM(F26:F27)</f>
        <v>24200</v>
      </c>
      <c r="G28" s="7">
        <f t="shared" si="0"/>
        <v>0</v>
      </c>
      <c r="H28" s="7">
        <f t="shared" si="1"/>
        <v>504473.2</v>
      </c>
      <c r="I28" s="51">
        <f>F28/F29*100</f>
        <v>4.84</v>
      </c>
      <c r="J28" s="5"/>
    </row>
    <row r="29" spans="1:10" s="35" customFormat="1" ht="15.75">
      <c r="A29" s="4"/>
      <c r="B29" s="4" t="s">
        <v>47</v>
      </c>
      <c r="C29" s="4"/>
      <c r="D29" s="4"/>
      <c r="E29" s="31"/>
      <c r="F29" s="7">
        <f>F28+F24+F19+F13</f>
        <v>500000</v>
      </c>
      <c r="G29" s="7"/>
      <c r="H29" s="7">
        <f>H28+H24+H19+H13</f>
        <v>10423000</v>
      </c>
      <c r="I29" s="55">
        <f>SUM(I6:I28)</f>
        <v>100</v>
      </c>
      <c r="J29" s="4"/>
    </row>
    <row r="30" spans="1:10" s="47" customFormat="1" ht="12.75">
      <c r="A30" s="39"/>
      <c r="B30" s="39"/>
      <c r="C30" s="39"/>
      <c r="D30" s="39"/>
      <c r="E30" s="39"/>
      <c r="F30" s="39"/>
      <c r="G30" s="39"/>
      <c r="H30" s="39"/>
      <c r="I30" s="52"/>
      <c r="J30" s="39"/>
    </row>
    <row r="31" spans="1:10" s="58" customFormat="1" ht="15.75">
      <c r="A31" s="54"/>
      <c r="B31" s="54" t="s">
        <v>67</v>
      </c>
      <c r="C31" s="54"/>
      <c r="D31" s="54"/>
      <c r="E31" s="54"/>
      <c r="F31" s="54"/>
      <c r="G31" s="61" t="s">
        <v>65</v>
      </c>
      <c r="H31" s="61"/>
      <c r="I31" s="61"/>
      <c r="J31" s="61"/>
    </row>
    <row r="37" spans="1:10" s="57" customFormat="1" ht="15.75">
      <c r="A37" s="56"/>
      <c r="B37" s="54" t="s">
        <v>68</v>
      </c>
      <c r="C37" s="56"/>
      <c r="D37" s="56"/>
      <c r="E37" s="56"/>
      <c r="F37" s="56"/>
      <c r="G37" s="61" t="s">
        <v>69</v>
      </c>
      <c r="H37" s="61"/>
      <c r="I37" s="61"/>
      <c r="J37" s="61"/>
    </row>
  </sheetData>
  <sheetProtection/>
  <mergeCells count="6">
    <mergeCell ref="A1:I1"/>
    <mergeCell ref="A2:I2"/>
    <mergeCell ref="A3:J3"/>
    <mergeCell ref="A4:J4"/>
    <mergeCell ref="G31:J31"/>
    <mergeCell ref="G37:J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31.7109375" style="0" customWidth="1"/>
    <col min="6" max="6" width="9.57421875" style="0" bestFit="1" customWidth="1"/>
    <col min="7" max="8" width="11.57421875" style="0" bestFit="1" customWidth="1"/>
    <col min="9" max="9" width="29.7109375" style="0" customWidth="1"/>
  </cols>
  <sheetData>
    <row r="2" spans="1:9" ht="15.7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9" ht="15.75">
      <c r="A3" s="1"/>
      <c r="B3" s="2" t="s">
        <v>1</v>
      </c>
      <c r="C3" s="2"/>
      <c r="D3" s="2"/>
      <c r="E3" s="2"/>
      <c r="F3" s="3">
        <f>F4+F14+F18+F22</f>
        <v>500000</v>
      </c>
      <c r="G3" s="2"/>
      <c r="H3" s="3">
        <f>H4+H14+H18+H22</f>
        <v>7266000</v>
      </c>
      <c r="I3" s="2"/>
    </row>
    <row r="4" spans="1:9" ht="15.75">
      <c r="A4" s="4" t="s">
        <v>2</v>
      </c>
      <c r="B4" s="5" t="s">
        <v>3</v>
      </c>
      <c r="C4" s="4"/>
      <c r="D4" s="4"/>
      <c r="E4" s="6"/>
      <c r="F4" s="7">
        <f>SUM(F5:F13)</f>
        <v>408600</v>
      </c>
      <c r="G4" s="8"/>
      <c r="H4" s="9">
        <f>SUM(H7:H13)</f>
        <v>5346600</v>
      </c>
      <c r="I4" s="10"/>
    </row>
    <row r="5" spans="1:9" ht="15.75">
      <c r="A5" s="11">
        <v>1</v>
      </c>
      <c r="B5" s="12" t="s">
        <v>4</v>
      </c>
      <c r="C5" s="13" t="s">
        <v>5</v>
      </c>
      <c r="D5" s="13">
        <v>1</v>
      </c>
      <c r="E5" s="14">
        <v>75000</v>
      </c>
      <c r="F5" s="15">
        <f>E5*D5</f>
        <v>75000</v>
      </c>
      <c r="G5" s="15">
        <f>E5*21</f>
        <v>1575000</v>
      </c>
      <c r="H5" s="15">
        <f>F5*21</f>
        <v>1575000</v>
      </c>
      <c r="I5" s="16" t="s">
        <v>6</v>
      </c>
    </row>
    <row r="6" spans="1:9" ht="15.75">
      <c r="A6" s="11">
        <v>2</v>
      </c>
      <c r="B6" s="12" t="s">
        <v>7</v>
      </c>
      <c r="C6" s="13" t="s">
        <v>5</v>
      </c>
      <c r="D6" s="13">
        <v>1</v>
      </c>
      <c r="E6" s="14">
        <v>79000</v>
      </c>
      <c r="F6" s="15">
        <f>E6*D6</f>
        <v>79000</v>
      </c>
      <c r="G6" s="15">
        <f>E6*21</f>
        <v>1659000</v>
      </c>
      <c r="H6" s="15">
        <f>F6*21</f>
        <v>1659000</v>
      </c>
      <c r="I6" s="16" t="s">
        <v>6</v>
      </c>
    </row>
    <row r="7" spans="1:9" ht="15.75">
      <c r="A7" s="17">
        <v>4</v>
      </c>
      <c r="B7" s="18" t="s">
        <v>8</v>
      </c>
      <c r="C7" s="19" t="s">
        <v>9</v>
      </c>
      <c r="D7" s="20">
        <v>1</v>
      </c>
      <c r="E7" s="21">
        <v>15000</v>
      </c>
      <c r="F7" s="21">
        <f>D7*E7</f>
        <v>15000</v>
      </c>
      <c r="G7" s="21">
        <f>E7*21</f>
        <v>315000</v>
      </c>
      <c r="H7" s="21">
        <f>G7*D7</f>
        <v>315000</v>
      </c>
      <c r="I7" s="18" t="s">
        <v>10</v>
      </c>
    </row>
    <row r="8" spans="1:9" ht="31.5">
      <c r="A8" s="17">
        <v>6</v>
      </c>
      <c r="B8" s="23" t="s">
        <v>32</v>
      </c>
      <c r="C8" s="19" t="s">
        <v>9</v>
      </c>
      <c r="D8" s="19">
        <v>1</v>
      </c>
      <c r="E8" s="14">
        <v>130000</v>
      </c>
      <c r="F8" s="21">
        <f>D8*E8</f>
        <v>130000</v>
      </c>
      <c r="G8" s="21">
        <f>E8*21</f>
        <v>2730000</v>
      </c>
      <c r="H8" s="21">
        <f>G8*D8</f>
        <v>2730000</v>
      </c>
      <c r="I8" s="18" t="s">
        <v>33</v>
      </c>
    </row>
    <row r="9" spans="1:9" ht="31.5">
      <c r="A9" s="19">
        <v>7</v>
      </c>
      <c r="B9" s="18" t="s">
        <v>11</v>
      </c>
      <c r="C9" s="19" t="s">
        <v>9</v>
      </c>
      <c r="D9" s="19">
        <v>1</v>
      </c>
      <c r="E9" s="14">
        <v>55000</v>
      </c>
      <c r="F9" s="15">
        <f>E9*D9</f>
        <v>55000</v>
      </c>
      <c r="G9" s="15">
        <f aca="true" t="shared" si="0" ref="G9:H12">E9*21</f>
        <v>1155000</v>
      </c>
      <c r="H9" s="15">
        <f t="shared" si="0"/>
        <v>1155000</v>
      </c>
      <c r="I9" s="16" t="s">
        <v>6</v>
      </c>
    </row>
    <row r="10" spans="1:9" ht="31.5">
      <c r="A10" s="19">
        <v>8</v>
      </c>
      <c r="B10" s="18" t="s">
        <v>12</v>
      </c>
      <c r="C10" s="19" t="s">
        <v>9</v>
      </c>
      <c r="D10" s="19">
        <v>1</v>
      </c>
      <c r="E10" s="14">
        <v>35000</v>
      </c>
      <c r="F10" s="15">
        <f>E10*D10</f>
        <v>35000</v>
      </c>
      <c r="G10" s="15">
        <f t="shared" si="0"/>
        <v>735000</v>
      </c>
      <c r="H10" s="15">
        <f t="shared" si="0"/>
        <v>735000</v>
      </c>
      <c r="I10" s="16" t="s">
        <v>6</v>
      </c>
    </row>
    <row r="11" spans="1:9" ht="31.5">
      <c r="A11" s="19">
        <v>9</v>
      </c>
      <c r="B11" s="22" t="s">
        <v>13</v>
      </c>
      <c r="C11" s="19" t="s">
        <v>9</v>
      </c>
      <c r="D11" s="20">
        <v>1</v>
      </c>
      <c r="E11" s="21">
        <v>9600</v>
      </c>
      <c r="F11" s="21">
        <f>D11*E11</f>
        <v>9600</v>
      </c>
      <c r="G11" s="21">
        <f t="shared" si="0"/>
        <v>201600</v>
      </c>
      <c r="H11" s="21">
        <f>G11*D11</f>
        <v>201600</v>
      </c>
      <c r="I11" s="18" t="s">
        <v>6</v>
      </c>
    </row>
    <row r="12" spans="1:9" ht="47.25">
      <c r="A12" s="19">
        <v>10</v>
      </c>
      <c r="B12" s="18" t="s">
        <v>14</v>
      </c>
      <c r="C12" s="19" t="s">
        <v>9</v>
      </c>
      <c r="D12" s="20">
        <v>1</v>
      </c>
      <c r="E12" s="21">
        <v>10000</v>
      </c>
      <c r="F12" s="21">
        <f>D12*E12</f>
        <v>10000</v>
      </c>
      <c r="G12" s="21">
        <f t="shared" si="0"/>
        <v>210000</v>
      </c>
      <c r="H12" s="21">
        <f>G12*D12</f>
        <v>210000</v>
      </c>
      <c r="I12" s="18" t="s">
        <v>6</v>
      </c>
    </row>
    <row r="13" spans="1:9" ht="15.75">
      <c r="A13" s="19">
        <v>11</v>
      </c>
      <c r="B13" s="18"/>
      <c r="C13" s="19"/>
      <c r="D13" s="19"/>
      <c r="E13" s="14"/>
      <c r="F13" s="15"/>
      <c r="G13" s="15"/>
      <c r="H13" s="15"/>
      <c r="I13" s="23" t="s">
        <v>15</v>
      </c>
    </row>
    <row r="14" spans="1:9" ht="15.75">
      <c r="A14" s="24" t="s">
        <v>16</v>
      </c>
      <c r="B14" s="25" t="s">
        <v>17</v>
      </c>
      <c r="C14" s="26"/>
      <c r="D14" s="26"/>
      <c r="E14" s="27"/>
      <c r="F14" s="27">
        <f>SUM(F15:F17)</f>
        <v>22600</v>
      </c>
      <c r="G14" s="27"/>
      <c r="H14" s="27">
        <f>SUM(H15:H17)</f>
        <v>474600</v>
      </c>
      <c r="I14" s="28"/>
    </row>
    <row r="15" spans="1:9" ht="15.75">
      <c r="A15" s="19">
        <v>6</v>
      </c>
      <c r="B15" s="18" t="s">
        <v>18</v>
      </c>
      <c r="C15" s="19" t="s">
        <v>9</v>
      </c>
      <c r="D15" s="19">
        <v>16</v>
      </c>
      <c r="E15" s="29">
        <v>600</v>
      </c>
      <c r="F15" s="15">
        <f>D15*E15</f>
        <v>9600</v>
      </c>
      <c r="G15" s="15">
        <f aca="true" t="shared" si="1" ref="G15:H17">E15*21</f>
        <v>12600</v>
      </c>
      <c r="H15" s="30">
        <f t="shared" si="1"/>
        <v>201600</v>
      </c>
      <c r="I15" s="23" t="s">
        <v>19</v>
      </c>
    </row>
    <row r="16" spans="1:9" ht="15.75">
      <c r="A16" s="19">
        <v>7</v>
      </c>
      <c r="B16" s="18" t="s">
        <v>20</v>
      </c>
      <c r="C16" s="19" t="s">
        <v>9</v>
      </c>
      <c r="D16" s="19">
        <v>12</v>
      </c>
      <c r="E16" s="29">
        <v>1000</v>
      </c>
      <c r="F16" s="15">
        <f>D16*E16</f>
        <v>12000</v>
      </c>
      <c r="G16" s="15">
        <f t="shared" si="1"/>
        <v>21000</v>
      </c>
      <c r="H16" s="30">
        <f t="shared" si="1"/>
        <v>252000</v>
      </c>
      <c r="I16" s="23" t="s">
        <v>19</v>
      </c>
    </row>
    <row r="17" spans="1:9" ht="15.75">
      <c r="A17" s="19">
        <v>8</v>
      </c>
      <c r="B17" s="18" t="s">
        <v>21</v>
      </c>
      <c r="C17" s="19" t="s">
        <v>9</v>
      </c>
      <c r="D17" s="19">
        <v>2</v>
      </c>
      <c r="E17" s="29">
        <v>500</v>
      </c>
      <c r="F17" s="15">
        <f>D17*E17</f>
        <v>1000</v>
      </c>
      <c r="G17" s="15">
        <f t="shared" si="1"/>
        <v>10500</v>
      </c>
      <c r="H17" s="30">
        <f t="shared" si="1"/>
        <v>21000</v>
      </c>
      <c r="I17" s="23" t="s">
        <v>19</v>
      </c>
    </row>
    <row r="18" spans="1:9" ht="15.75">
      <c r="A18" s="24" t="s">
        <v>22</v>
      </c>
      <c r="B18" s="25" t="s">
        <v>23</v>
      </c>
      <c r="C18" s="26"/>
      <c r="D18" s="26"/>
      <c r="E18" s="27"/>
      <c r="F18" s="27">
        <f>SUM(F19:F21)</f>
        <v>52500</v>
      </c>
      <c r="G18" s="27"/>
      <c r="H18" s="27">
        <f>SUM(H19:H21)</f>
        <v>1102500</v>
      </c>
      <c r="I18" s="28"/>
    </row>
    <row r="19" spans="1:9" ht="15.75">
      <c r="A19" s="19">
        <v>9</v>
      </c>
      <c r="B19" s="18" t="s">
        <v>24</v>
      </c>
      <c r="C19" s="19" t="s">
        <v>25</v>
      </c>
      <c r="D19" s="19">
        <v>1</v>
      </c>
      <c r="E19" s="29">
        <v>20000</v>
      </c>
      <c r="F19" s="15">
        <f>D19*E19</f>
        <v>20000</v>
      </c>
      <c r="G19" s="15">
        <f aca="true" t="shared" si="2" ref="G19:H21">E19*21</f>
        <v>420000</v>
      </c>
      <c r="H19" s="30">
        <f t="shared" si="2"/>
        <v>420000</v>
      </c>
      <c r="I19" s="23" t="s">
        <v>26</v>
      </c>
    </row>
    <row r="20" spans="1:9" ht="31.5">
      <c r="A20" s="19">
        <v>10</v>
      </c>
      <c r="B20" s="18" t="s">
        <v>27</v>
      </c>
      <c r="C20" s="19" t="s">
        <v>25</v>
      </c>
      <c r="D20" s="19">
        <v>1</v>
      </c>
      <c r="E20" s="29">
        <v>5500</v>
      </c>
      <c r="F20" s="15">
        <f>D20*E20</f>
        <v>5500</v>
      </c>
      <c r="G20" s="15">
        <f t="shared" si="2"/>
        <v>115500</v>
      </c>
      <c r="H20" s="30">
        <f t="shared" si="2"/>
        <v>115500</v>
      </c>
      <c r="I20" s="23" t="s">
        <v>26</v>
      </c>
    </row>
    <row r="21" spans="1:9" ht="31.5">
      <c r="A21" s="19">
        <v>11</v>
      </c>
      <c r="B21" s="18" t="s">
        <v>28</v>
      </c>
      <c r="C21" s="19" t="s">
        <v>29</v>
      </c>
      <c r="D21" s="19">
        <v>10</v>
      </c>
      <c r="E21" s="29">
        <v>2700</v>
      </c>
      <c r="F21" s="15">
        <f>D21*E21</f>
        <v>27000</v>
      </c>
      <c r="G21" s="15">
        <f t="shared" si="2"/>
        <v>56700</v>
      </c>
      <c r="H21" s="30">
        <f t="shared" si="2"/>
        <v>567000</v>
      </c>
      <c r="I21" s="23" t="s">
        <v>26</v>
      </c>
    </row>
    <row r="22" spans="1:9" ht="31.5">
      <c r="A22" s="24" t="s">
        <v>30</v>
      </c>
      <c r="B22" s="25" t="s">
        <v>31</v>
      </c>
      <c r="C22" s="26"/>
      <c r="D22" s="26"/>
      <c r="E22" s="27"/>
      <c r="F22" s="27">
        <f>SUM(F23:F25)</f>
        <v>16300</v>
      </c>
      <c r="G22" s="27"/>
      <c r="H22" s="27">
        <f>SUM(H23:H25)</f>
        <v>342300</v>
      </c>
      <c r="I22" s="28"/>
    </row>
    <row r="23" spans="1:9" ht="15.75">
      <c r="A23" s="19">
        <v>12</v>
      </c>
      <c r="B23" s="18" t="s">
        <v>18</v>
      </c>
      <c r="C23" s="19" t="s">
        <v>9</v>
      </c>
      <c r="D23" s="19">
        <v>8</v>
      </c>
      <c r="E23" s="29">
        <v>600</v>
      </c>
      <c r="F23" s="15">
        <f>D23*E23</f>
        <v>4800</v>
      </c>
      <c r="G23" s="15">
        <f aca="true" t="shared" si="3" ref="G23:H25">E23*21</f>
        <v>12600</v>
      </c>
      <c r="H23" s="30">
        <f t="shared" si="3"/>
        <v>100800</v>
      </c>
      <c r="I23" s="23" t="s">
        <v>19</v>
      </c>
    </row>
    <row r="24" spans="1:9" ht="15.75">
      <c r="A24" s="19">
        <v>13</v>
      </c>
      <c r="B24" s="18" t="s">
        <v>20</v>
      </c>
      <c r="C24" s="19" t="s">
        <v>9</v>
      </c>
      <c r="D24" s="19">
        <v>8</v>
      </c>
      <c r="E24" s="29">
        <v>1000</v>
      </c>
      <c r="F24" s="15">
        <f>D24*E24</f>
        <v>8000</v>
      </c>
      <c r="G24" s="15">
        <f t="shared" si="3"/>
        <v>21000</v>
      </c>
      <c r="H24" s="30">
        <f t="shared" si="3"/>
        <v>168000</v>
      </c>
      <c r="I24" s="23" t="s">
        <v>19</v>
      </c>
    </row>
    <row r="25" spans="1:9" ht="15.75">
      <c r="A25" s="19">
        <v>14</v>
      </c>
      <c r="B25" s="18" t="s">
        <v>21</v>
      </c>
      <c r="C25" s="19" t="s">
        <v>9</v>
      </c>
      <c r="D25" s="19">
        <v>7</v>
      </c>
      <c r="E25" s="29">
        <v>500</v>
      </c>
      <c r="F25" s="15">
        <f>D25*E25</f>
        <v>3500</v>
      </c>
      <c r="G25" s="15">
        <f t="shared" si="3"/>
        <v>10500</v>
      </c>
      <c r="H25" s="30">
        <f t="shared" si="3"/>
        <v>73500</v>
      </c>
      <c r="I25" s="23" t="s">
        <v>19</v>
      </c>
    </row>
    <row r="26" spans="1:9" ht="15.75">
      <c r="A26" s="19"/>
      <c r="B26" s="18"/>
      <c r="C26" s="19"/>
      <c r="D26" s="19"/>
      <c r="E26" s="29"/>
      <c r="F26" s="15"/>
      <c r="G26" s="15"/>
      <c r="H26" s="30"/>
      <c r="I26" s="23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User</cp:lastModifiedBy>
  <cp:lastPrinted>2013-12-24T08:21:02Z</cp:lastPrinted>
  <dcterms:created xsi:type="dcterms:W3CDTF">2012-08-27T13:22:51Z</dcterms:created>
  <dcterms:modified xsi:type="dcterms:W3CDTF">2013-12-24T08:27:38Z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YSMEJ3KJCCNT-294-13</vt:lpwstr>
  </property>
  <property fmtid="{D5CDD505-2E9C-101B-9397-08002B2CF9AE}" pid="4" name="_dlc_DocIdItemGu">
    <vt:lpwstr>7f909c0d-a794-4b2c-a619-f70659516669</vt:lpwstr>
  </property>
  <property fmtid="{D5CDD505-2E9C-101B-9397-08002B2CF9AE}" pid="5" name="_dlc_DocIdU">
    <vt:lpwstr>http://www.hup.edu.vn/cpbdv/pvtttb/noidung/_layouts/DocIdRedir.aspx?ID=YSMEJ3KJCCNT-294-13, YSMEJ3KJCCNT-294-13</vt:lpwstr>
  </property>
</Properties>
</file>